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1" sheetId="1" r:id="rId4"/>
    <sheet state="visible" name="Planilha1" sheetId="2" r:id="rId5"/>
  </sheets>
  <definedNames/>
  <calcPr/>
  <extLst>
    <ext uri="GoogleSheetsCustomDataVersion1">
      <go:sheetsCustomData xmlns:go="http://customooxmlschemas.google.com/" r:id="rId6" roundtripDataSignature="AMtx7mgvFw2IAAggvtIbF3btD43m3DAxKw=="/>
    </ext>
  </extLst>
</workbook>
</file>

<file path=xl/sharedStrings.xml><?xml version="1.0" encoding="utf-8"?>
<sst xmlns="http://schemas.openxmlformats.org/spreadsheetml/2006/main" count="158" uniqueCount="114">
  <si>
    <t>INSTITUIÇÃO</t>
  </si>
  <si>
    <t>Instituto Dom</t>
  </si>
  <si>
    <t>PROJETO</t>
  </si>
  <si>
    <t xml:space="preserve">Mães Empreendedoras - Seja a bela da sua história </t>
  </si>
  <si>
    <t>DURAÇÃO (MESES)</t>
  </si>
  <si>
    <t>Nº BENEFICIÁRIOS</t>
  </si>
  <si>
    <t>OBJETIVO GERAL</t>
  </si>
  <si>
    <t xml:space="preserve">Disseminar a conscientização sobre direitos sociais e microempreendedorismo, formar 30 mulheres em curso tecnico profissional da area da beleza, fomentar e desenvolver iniciativas microempreendedoras para 30 mães, chefes de familias em vulnerabilidade social que sejam moradoras das comunidades da Rocinha e Parque da Cidade, contribuir com o cumprimento da agenda 2030 com os ODS  4 Educação de qualidade, 5 Igualdade de gênero e 8 Emprego digno buscando crescimento econômico do Rio de Janeiro, RJ. 
</t>
  </si>
  <si>
    <t>OBJETIVOS E ATIVIDADES DO PROJETO</t>
  </si>
  <si>
    <t>OBJETIVOS ESPECÍFICOS</t>
  </si>
  <si>
    <t>ATIVIDADES PLANEJADAS</t>
  </si>
  <si>
    <t>PERÍODO DE REALIZAÇÃO</t>
  </si>
  <si>
    <t>RESULTADOS ESPERADOS</t>
  </si>
  <si>
    <t>MEIOS DE VERIFICAÇÃO</t>
  </si>
  <si>
    <t>QUANTITATIVOS</t>
  </si>
  <si>
    <t>QUALITATIVOS</t>
  </si>
  <si>
    <t>Socializar o conhecimento sobre direitos sociais e a cultura de microempreendedorismo na comunidade.</t>
  </si>
  <si>
    <t>Rodas de conversa para 30 mulheres</t>
  </si>
  <si>
    <t>Ao longo dos 12 meses do projeto</t>
  </si>
  <si>
    <r>
      <rPr>
        <rFont val="Calibri"/>
        <color theme="1"/>
        <sz val="11.0"/>
      </rPr>
      <t xml:space="preserve">30 mulheres com </t>
    </r>
    <r>
      <rPr>
        <rFont val="Calibri"/>
        <b/>
        <color theme="1"/>
        <sz val="11.0"/>
      </rPr>
      <t>maior conhecimento</t>
    </r>
    <r>
      <rPr>
        <rFont val="Calibri"/>
        <color theme="1"/>
        <sz val="11.0"/>
      </rPr>
      <t xml:space="preserve"> sobre direitos sociais e empreendedorismo</t>
    </r>
  </si>
  <si>
    <r>
      <rPr>
        <rFont val="Calibri"/>
        <color theme="1"/>
        <sz val="11.0"/>
      </rPr>
      <t xml:space="preserve">maior </t>
    </r>
    <r>
      <rPr>
        <rFont val="Calibri"/>
        <b/>
        <color theme="1"/>
        <sz val="11.0"/>
      </rPr>
      <t>conscientização</t>
    </r>
    <r>
      <rPr>
        <rFont val="Calibri"/>
        <color theme="1"/>
        <sz val="11.0"/>
      </rPr>
      <t xml:space="preserve"> quanto a direitos sociais, noções de </t>
    </r>
    <r>
      <rPr>
        <rFont val="Calibri"/>
        <b/>
        <color theme="1"/>
        <sz val="11.0"/>
      </rPr>
      <t>empreendedorismo</t>
    </r>
    <r>
      <rPr>
        <rFont val="Calibri"/>
        <color theme="1"/>
        <sz val="11.0"/>
      </rPr>
      <t xml:space="preserve"> e oportunidades de </t>
    </r>
    <r>
      <rPr>
        <rFont val="Calibri"/>
        <b/>
        <color theme="1"/>
        <sz val="11.0"/>
      </rPr>
      <t>geração de renda</t>
    </r>
    <r>
      <rPr>
        <rFont val="Calibri"/>
        <color theme="1"/>
        <sz val="11.0"/>
      </rPr>
      <t xml:space="preserve"> na área da beleza</t>
    </r>
  </si>
  <si>
    <r>
      <rPr>
        <rFont val="Calibri"/>
        <b/>
        <color theme="1"/>
        <sz val="11.0"/>
      </rPr>
      <t>verificação de presença</t>
    </r>
    <r>
      <rPr>
        <rFont val="Calibri"/>
        <color theme="1"/>
        <sz val="11.0"/>
      </rPr>
      <t xml:space="preserve"> em cada roda de conversa</t>
    </r>
  </si>
  <si>
    <t xml:space="preserve">Aumentar o indice da formação profissional técnica de mulheres mães e chefe de familia </t>
  </si>
  <si>
    <t>Curso Técnico para 30 mulheres</t>
  </si>
  <si>
    <t>A partir do mês 2, duração de 6 meses</t>
  </si>
  <si>
    <r>
      <rPr>
        <rFont val="Calibri"/>
        <color theme="1"/>
        <sz val="11.0"/>
      </rPr>
      <t xml:space="preserve">30 mulheres </t>
    </r>
    <r>
      <rPr>
        <rFont val="Calibri"/>
        <b/>
        <color theme="1"/>
        <sz val="11.0"/>
      </rPr>
      <t>capacitadas</t>
    </r>
    <r>
      <rPr>
        <rFont val="Calibri"/>
        <color theme="1"/>
        <sz val="11.0"/>
      </rPr>
      <t xml:space="preserve"> com certificação de </t>
    </r>
    <r>
      <rPr>
        <rFont val="Calibri"/>
        <b/>
        <color theme="1"/>
        <sz val="11.0"/>
      </rPr>
      <t>conclusão</t>
    </r>
    <r>
      <rPr>
        <rFont val="Calibri"/>
        <color theme="1"/>
        <sz val="11.0"/>
      </rPr>
      <t xml:space="preserve"> do curso técnico</t>
    </r>
  </si>
  <si>
    <r>
      <rPr>
        <rFont val="Calibri"/>
        <color theme="1"/>
        <sz val="11.0"/>
      </rPr>
      <t xml:space="preserve">aumento de </t>
    </r>
    <r>
      <rPr>
        <rFont val="Calibri"/>
        <b/>
        <color theme="1"/>
        <sz val="11.0"/>
      </rPr>
      <t>auto-estima</t>
    </r>
    <r>
      <rPr>
        <rFont val="Calibri"/>
        <color theme="1"/>
        <sz val="11.0"/>
      </rPr>
      <t xml:space="preserve"> e </t>
    </r>
    <r>
      <rPr>
        <rFont val="Calibri"/>
        <b/>
        <color theme="1"/>
        <sz val="11.0"/>
      </rPr>
      <t>empoderamento</t>
    </r>
    <r>
      <rPr>
        <rFont val="Calibri"/>
        <color theme="1"/>
        <sz val="11.0"/>
      </rPr>
      <t xml:space="preserve"> feminino</t>
    </r>
  </si>
  <si>
    <r>
      <rPr>
        <rFont val="Calibri"/>
        <color theme="1"/>
        <sz val="11.0"/>
      </rPr>
      <t xml:space="preserve">verificação dos </t>
    </r>
    <r>
      <rPr>
        <rFont val="Calibri"/>
        <b/>
        <color theme="1"/>
        <sz val="11.0"/>
      </rPr>
      <t>certificados de conclusão</t>
    </r>
    <r>
      <rPr>
        <rFont val="Calibri"/>
        <color theme="1"/>
        <sz val="11.0"/>
      </rPr>
      <t xml:space="preserve"> dos cursos</t>
    </r>
  </si>
  <si>
    <t>Fomento de novos micro empreendimentos. Consolidação da presença feminina no microempreendedorismo.</t>
  </si>
  <si>
    <t>Investimento inicial para 30 mulheres</t>
  </si>
  <si>
    <t>Ao longo dos meses 6 e 7</t>
  </si>
  <si>
    <r>
      <rPr>
        <rFont val="Calibri"/>
        <color theme="1"/>
        <sz val="11.0"/>
      </rPr>
      <t xml:space="preserve">30 novos micro negócios </t>
    </r>
    <r>
      <rPr>
        <rFont val="Calibri"/>
        <b/>
        <color theme="1"/>
        <sz val="11.0"/>
      </rPr>
      <t>iniciados</t>
    </r>
    <r>
      <rPr>
        <rFont val="Calibri"/>
        <color theme="1"/>
        <sz val="11.0"/>
      </rPr>
      <t>, geração de renda para 30 mulheres</t>
    </r>
  </si>
  <si>
    <r>
      <rPr>
        <rFont val="Calibri"/>
        <b/>
        <color theme="1"/>
        <sz val="11.0"/>
      </rPr>
      <t>geração de renda</t>
    </r>
    <r>
      <rPr>
        <rFont val="Calibri"/>
        <color theme="1"/>
        <sz val="11.0"/>
      </rPr>
      <t>, aumento de</t>
    </r>
    <r>
      <rPr>
        <rFont val="Calibri"/>
        <b/>
        <color theme="1"/>
        <sz val="11.0"/>
      </rPr>
      <t xml:space="preserve"> auto-estima </t>
    </r>
    <r>
      <rPr>
        <rFont val="Calibri"/>
        <color theme="1"/>
        <sz val="11.0"/>
      </rPr>
      <t xml:space="preserve">e </t>
    </r>
    <r>
      <rPr>
        <rFont val="Calibri"/>
        <b/>
        <color theme="1"/>
        <sz val="11.0"/>
      </rPr>
      <t>empoderamento</t>
    </r>
    <r>
      <rPr>
        <rFont val="Calibri"/>
        <color theme="1"/>
        <sz val="11.0"/>
      </rPr>
      <t xml:space="preserve"> feminino</t>
    </r>
  </si>
  <si>
    <r>
      <rPr>
        <rFont val="Calibri"/>
        <b/>
        <color theme="1"/>
        <sz val="11.0"/>
      </rPr>
      <t>acompanhamento</t>
    </r>
    <r>
      <rPr>
        <rFont val="Calibri"/>
        <color theme="1"/>
        <sz val="11.0"/>
      </rPr>
      <t xml:space="preserve"> de cada micro negócio iniciado</t>
    </r>
  </si>
  <si>
    <t>Promover um melhor desenvolvimento na gestão voltadas para a sustentabilidade do negócio.</t>
  </si>
  <si>
    <t>Assessoria na gestão individualizada para as 30 mulheres</t>
  </si>
  <si>
    <t>Ao longo dos 6 últimos meses do projeto</t>
  </si>
  <si>
    <r>
      <rPr>
        <rFont val="Calibri"/>
        <color theme="1"/>
        <sz val="11.0"/>
      </rPr>
      <t xml:space="preserve">30 mulheres c/ </t>
    </r>
    <r>
      <rPr>
        <rFont val="Calibri"/>
        <b/>
        <color theme="1"/>
        <sz val="11.0"/>
      </rPr>
      <t>conhecimentos</t>
    </r>
    <r>
      <rPr>
        <rFont val="Calibri"/>
        <color theme="1"/>
        <sz val="11.0"/>
      </rPr>
      <t xml:space="preserve"> sobre a gestão de seus negócios</t>
    </r>
  </si>
  <si>
    <r>
      <rPr>
        <rFont val="Calibri"/>
        <b/>
        <color theme="1"/>
        <sz val="11.0"/>
      </rPr>
      <t>empoderamento</t>
    </r>
    <r>
      <rPr>
        <rFont val="Calibri"/>
        <color theme="1"/>
        <sz val="11.0"/>
      </rPr>
      <t xml:space="preserve"> feminino, aumento de </t>
    </r>
    <r>
      <rPr>
        <rFont val="Calibri"/>
        <b/>
        <color theme="1"/>
        <sz val="11.0"/>
      </rPr>
      <t>conhecimento</t>
    </r>
    <r>
      <rPr>
        <rFont val="Calibri"/>
        <color theme="1"/>
        <sz val="11.0"/>
      </rPr>
      <t>, aumento de</t>
    </r>
    <r>
      <rPr>
        <rFont val="Calibri"/>
        <b/>
        <color theme="1"/>
        <sz val="11.0"/>
      </rPr>
      <t xml:space="preserve"> auto-estima</t>
    </r>
  </si>
  <si>
    <r>
      <rPr>
        <rFont val="Calibri"/>
        <b/>
        <color theme="1"/>
        <sz val="11.0"/>
      </rPr>
      <t>verificação de presença</t>
    </r>
    <r>
      <rPr>
        <rFont val="Calibri"/>
        <color theme="1"/>
        <sz val="11.0"/>
      </rPr>
      <t xml:space="preserve"> em cada reunião de assessoria</t>
    </r>
  </si>
  <si>
    <t>Autoavaliação do projeto</t>
  </si>
  <si>
    <t>Avaliação final da evolução das 30 mulheres</t>
  </si>
  <si>
    <t>No último mês do projeto</t>
  </si>
  <si>
    <t>30 mulheres capacitadas, com novos negócios e maior conhecimento</t>
  </si>
  <si>
    <r>
      <rPr>
        <rFont val="Calibri"/>
        <b/>
        <color theme="1"/>
        <sz val="11.0"/>
      </rPr>
      <t>geração de renda</t>
    </r>
    <r>
      <rPr>
        <rFont val="Calibri"/>
        <color theme="1"/>
        <sz val="11.0"/>
      </rPr>
      <t>, aumento de</t>
    </r>
    <r>
      <rPr>
        <rFont val="Calibri"/>
        <b/>
        <color theme="1"/>
        <sz val="11.0"/>
      </rPr>
      <t xml:space="preserve"> auto-estima </t>
    </r>
    <r>
      <rPr>
        <rFont val="Calibri"/>
        <color theme="1"/>
        <sz val="11.0"/>
      </rPr>
      <t xml:space="preserve">e </t>
    </r>
    <r>
      <rPr>
        <rFont val="Calibri"/>
        <b/>
        <color theme="1"/>
        <sz val="11.0"/>
      </rPr>
      <t>empoderamento</t>
    </r>
    <r>
      <rPr>
        <rFont val="Calibri"/>
        <color theme="1"/>
        <sz val="11.0"/>
      </rPr>
      <t xml:space="preserve"> feminino</t>
    </r>
  </si>
  <si>
    <r>
      <rPr>
        <rFont val="Calibri"/>
        <b/>
        <color theme="1"/>
        <sz val="11.0"/>
      </rPr>
      <t>análise do diagnóstco</t>
    </r>
    <r>
      <rPr>
        <rFont val="Calibri"/>
        <color theme="1"/>
        <sz val="11.0"/>
      </rPr>
      <t xml:space="preserve"> final de cada mulher beneficada</t>
    </r>
  </si>
  <si>
    <t>CRONOGRAMA E PLANO DE TRABALHO PROPOSTO</t>
  </si>
  <si>
    <t>ATIVIDADE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</si>
  <si>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</si>
  <si>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</si>
  <si>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</si>
  <si>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</si>
  <si>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</si>
  <si>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</si>
  <si>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</si>
  <si>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</si>
  <si>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</si>
  <si>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</si>
  <si>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</si>
  <si>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</si>
  <si>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OBSERVAÇÕES</t>
  </si>
  <si>
    <t>1.a</t>
  </si>
  <si>
    <t>A seleção das 30 mulheres beneficiadas será feito pelo Instituto Dom antes do mês 1</t>
  </si>
  <si>
    <t>1.b</t>
  </si>
  <si>
    <t>A identificação das opções de cursos técnicos e todo o planejamento será feito pelo Instituto Dom antes do mês 1. A duração do curso pode variar conforme curso selecionado</t>
  </si>
  <si>
    <t>2.a</t>
  </si>
  <si>
    <t>Investimento inicial para 15 mulheres</t>
  </si>
  <si>
    <t>2.b</t>
  </si>
  <si>
    <t>Será realizado de forma virtual e/ou presencial dependendo da agenda das mulheres beneficiadas e dos profissionis do Instituto Dom.</t>
  </si>
  <si>
    <t>3.a</t>
  </si>
  <si>
    <t>PLANEJAMENTO ORÇAMENTÁRIO</t>
  </si>
  <si>
    <t>ITEM</t>
  </si>
  <si>
    <t>ÁREA</t>
  </si>
  <si>
    <t>DESCRIÇÃO</t>
  </si>
  <si>
    <t>R$</t>
  </si>
  <si>
    <t>OBSERVAÇÃO</t>
  </si>
  <si>
    <t>LEGENDA</t>
  </si>
  <si>
    <t>Empreendedorismo</t>
  </si>
  <si>
    <t>deslocamento da equipe até a comunidade</t>
  </si>
  <si>
    <t>Foi considerado 1 viagem ida e 1 volta, por mês para 3 pessoas durante 12 meses ao custo de R$ 30 por viagem</t>
  </si>
  <si>
    <t>Objetivos Específicos</t>
  </si>
  <si>
    <t>lanche e água pra as rodas de conversa</t>
  </si>
  <si>
    <t>Considerado R$ 60 por mês para 12 meses</t>
  </si>
  <si>
    <t xml:space="preserve">São os desdobramentos do Obejtivo Geral e devem descrever as etapas que serão realizadas para que esse objetivo maior seja cumprido. </t>
  </si>
  <si>
    <t>álcool gel e máscaras para rodas de conversa</t>
  </si>
  <si>
    <t>Para realizar cada roda de conversa foi considerado disponibilzar alcool gel e máscaras. Alcool gel ao custo de R$ 6,99 por frasco. Máscaras ao custo de R$ 2,99 por unidade</t>
  </si>
  <si>
    <t xml:space="preserve">Atividades Planejadas </t>
  </si>
  <si>
    <t xml:space="preserve">coordenação do projeto </t>
  </si>
  <si>
    <t>Coordenação do projeto</t>
  </si>
  <si>
    <t>As atividades descritas na planilha anterior devem ser reproduzidas nesta e cada resultado esperados deve ser definido de forma quantitativa e qualitativa.</t>
  </si>
  <si>
    <t>Curso Técnico para 30 mulheres na área da beleza</t>
  </si>
  <si>
    <t>Pgmto de curso técnico em Instituição de ensino capacitada</t>
  </si>
  <si>
    <t>O Instituto Dom tem experiência com Instituições de ensino. Valor inclui matrícula, material, uniforme e o curso. Foi considerado um valor médio de R$ 900.</t>
  </si>
  <si>
    <t>Período de Realização</t>
  </si>
  <si>
    <t>Translado ida/volta ao curso técnico</t>
  </si>
  <si>
    <t>Considerado 2x por semana durante 6 meses, valor de R$ 8,00 para 30 mulheres beneficiadas</t>
  </si>
  <si>
    <t>A data, o mês ou o espaço de tempo com o qual o projeto de se compromete a realizar a atividade.</t>
  </si>
  <si>
    <t>investimento inicial de 30 micro negócios (compra de insumos, pequenos equipamentos, matéria prima, ou outros)</t>
  </si>
  <si>
    <t>Cada item será comprado pelo Instituto Dom. Valores não serão repassados às beneficiadas. O valor de R$ 1mil é o teto, podendo ser abaixo desse valor</t>
  </si>
  <si>
    <t>Meios de Verificação</t>
  </si>
  <si>
    <t>será feito pela equipe do Instituto Dom</t>
  </si>
  <si>
    <t>São as formas como esses resultados serão verificados e como se confirma a realização das atividades.</t>
  </si>
  <si>
    <t>TOTAL</t>
  </si>
  <si>
    <t>SENAC</t>
  </si>
  <si>
    <t>8x de R$140,00   manicure, pedicure    7 meses</t>
  </si>
  <si>
    <t>12x de R$373,33   cabelereiro  10 meses</t>
  </si>
  <si>
    <t>5x de R$192,00    depilação    4 meses</t>
  </si>
  <si>
    <t xml:space="preserve">3x de R$74,67   depilação com linha  2 meses    </t>
  </si>
  <si>
    <t>3x de R$139,00   design de sombrancelhas  3 meses</t>
  </si>
  <si>
    <t>3x de R$106,67   alongamento de cilios   2 meses</t>
  </si>
  <si>
    <t>MEGA</t>
  </si>
  <si>
    <t>CURSO DE MANICURE ➕ ALONGAMENTO DE UNHAS</t>
  </si>
  <si>
    <t xml:space="preserve"> (com uniforme e matricula)</t>
  </si>
  <si>
    <t xml:space="preserve">Cabelereiro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</si>
</sst>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10">
    <font>
      <sz val="11.0"/>
      <color theme="1"/>
      <name val="Arial"/>
    </font>
    <font>
      <b/>
      <sz val="11.0"/>
      <color rgb="FF002060"/>
      <name val="Calibri"/>
    </font>
    <font>
      <sz val="11.0"/>
      <color theme="1"/>
      <name val="Calibri"/>
    </font>
    <font/>
    <font>
      <sz val="11.0"/>
      <color theme="0"/>
      <name val="Calibri"/>
    </font>
    <font>
      <sz val="10.0"/>
      <color theme="1"/>
      <name val="Calibri"/>
    </font>
    <font>
      <sz val="9.0"/>
      <color theme="1"/>
      <name val="Calibri"/>
    </font>
    <font>
      <sz val="11.0"/>
      <color rgb="FF002060"/>
      <name val="Calibri"/>
    </font>
    <font>
      <b/>
      <sz val="11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F2F2F2"/>
        <bgColor rgb="FFF2F2F2"/>
      </patternFill>
    </fill>
  </fills>
  <borders count="38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/>
      <top/>
      <bottom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thin">
        <color rgb="FF002060"/>
      </right>
      <top/>
      <bottom/>
    </border>
    <border>
      <right style="thin">
        <color rgb="FF000000"/>
      </right>
      <top/>
      <bottom/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2060"/>
      </left>
    </border>
    <border>
      <top style="thin">
        <color rgb="FF00206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Border="1" applyFont="1"/>
    <xf borderId="2" fillId="0" fontId="2" numFmtId="0" xfId="0" applyAlignment="1" applyBorder="1" applyFont="1">
      <alignment horizontal="left" vertical="center"/>
    </xf>
    <xf borderId="2" fillId="0" fontId="3" numFmtId="0" xfId="0" applyBorder="1" applyFont="1"/>
    <xf borderId="2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1" numFmtId="0" xfId="0" applyFont="1"/>
    <xf borderId="3" fillId="0" fontId="2" numFmtId="0" xfId="0" applyAlignment="1" applyBorder="1" applyFont="1">
      <alignment horizontal="left" shrinkToFit="0" vertical="top" wrapText="1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2" numFmtId="0" xfId="0" applyAlignment="1" applyFont="1">
      <alignment horizontal="left" shrinkToFit="0" vertical="center" wrapText="1"/>
    </xf>
    <xf borderId="10" fillId="2" fontId="4" numFmtId="0" xfId="0" applyAlignment="1" applyBorder="1" applyFill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2" fontId="4" numFmtId="0" xfId="0" applyAlignment="1" applyBorder="1" applyFon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7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19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5" fillId="0" fontId="2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left" vertical="center"/>
    </xf>
    <xf borderId="3" fillId="0" fontId="2" numFmtId="0" xfId="0" applyAlignment="1" applyBorder="1" applyFont="1">
      <alignment horizontal="left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22" fillId="2" fontId="4" numFmtId="0" xfId="0" applyAlignment="1" applyBorder="1" applyFont="1">
      <alignment horizontal="center" vertical="center"/>
    </xf>
    <xf borderId="13" fillId="2" fontId="4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left" shrinkToFit="0" vertical="center" wrapText="1"/>
    </xf>
    <xf borderId="24" fillId="0" fontId="3" numFmtId="0" xfId="0" applyBorder="1" applyFont="1"/>
    <xf borderId="23" fillId="0" fontId="5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shrinkToFit="0" vertical="center" wrapText="1"/>
    </xf>
    <xf borderId="0" fillId="0" fontId="2" numFmtId="164" xfId="0" applyFont="1" applyNumberFormat="1"/>
    <xf borderId="8" fillId="0" fontId="2" numFmtId="0" xfId="0" applyAlignment="1" applyBorder="1" applyFont="1">
      <alignment horizontal="left" shrinkToFit="0" vertical="center" wrapText="1"/>
    </xf>
    <xf borderId="8" fillId="0" fontId="2" numFmtId="164" xfId="0" applyAlignment="1" applyBorder="1" applyFont="1" applyNumberFormat="1">
      <alignment horizontal="center" vertical="center"/>
    </xf>
    <xf borderId="25" fillId="0" fontId="2" numFmtId="0" xfId="0" applyAlignment="1" applyBorder="1" applyFont="1">
      <alignment horizontal="center" shrinkToFit="0" vertical="center" wrapText="1"/>
    </xf>
    <xf borderId="26" fillId="3" fontId="1" numFmtId="0" xfId="0" applyAlignment="1" applyBorder="1" applyFill="1" applyFont="1">
      <alignment horizontal="center" vertical="center"/>
    </xf>
    <xf borderId="27" fillId="0" fontId="3" numFmtId="0" xfId="0" applyBorder="1" applyFont="1"/>
    <xf borderId="28" fillId="0" fontId="3" numFmtId="0" xfId="0" applyBorder="1" applyFont="1"/>
    <xf borderId="25" fillId="0" fontId="2" numFmtId="0" xfId="0" applyAlignment="1" applyBorder="1" applyFont="1">
      <alignment horizontal="left" shrinkToFit="0" vertical="center" wrapText="1"/>
    </xf>
    <xf borderId="25" fillId="0" fontId="2" numFmtId="164" xfId="0" applyAlignment="1" applyBorder="1" applyFont="1" applyNumberFormat="1">
      <alignment horizontal="center" vertical="center"/>
    </xf>
    <xf borderId="29" fillId="3" fontId="7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29" fillId="3" fontId="1" numFmtId="0" xfId="0" applyAlignment="1" applyBorder="1" applyFont="1">
      <alignment horizontal="center" vertical="center"/>
    </xf>
    <xf borderId="31" fillId="0" fontId="3" numFmtId="0" xfId="0" applyBorder="1" applyFont="1"/>
    <xf borderId="0" fillId="0" fontId="2" numFmtId="0" xfId="0" applyFont="1"/>
    <xf borderId="29" fillId="3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vertical="center"/>
    </xf>
    <xf borderId="32" fillId="3" fontId="7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25" fillId="0" fontId="2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6" fillId="0" fontId="2" numFmtId="0" xfId="0" applyBorder="1" applyFont="1"/>
    <xf borderId="0" fillId="0" fontId="2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164" xfId="0" applyAlignment="1" applyFont="1" applyNumberFormat="1">
      <alignment horizontal="center" vertical="center"/>
    </xf>
    <xf borderId="37" fillId="0" fontId="7" numFmtId="0" xfId="0" applyAlignment="1" applyBorder="1" applyFont="1">
      <alignment shrinkToFit="0" vertical="center" wrapText="1"/>
    </xf>
    <xf borderId="37" fillId="0" fontId="2" numFmtId="0" xfId="0" applyBorder="1" applyFont="1"/>
    <xf borderId="0" fillId="0" fontId="7" numFmtId="0" xfId="0" applyAlignment="1" applyFont="1">
      <alignment shrinkToFit="0" vertical="center" wrapText="1"/>
    </xf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76200</xdr:colOff>
      <xdr:row>1</xdr:row>
      <xdr:rowOff>104775</xdr:rowOff>
    </xdr:from>
    <xdr:ext cx="1076325" cy="4476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180975</xdr:colOff>
      <xdr:row>1</xdr:row>
      <xdr:rowOff>57150</xdr:rowOff>
    </xdr:from>
    <xdr:ext cx="1714500" cy="5429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7.63"/>
    <col customWidth="1" min="2" max="3" width="7.5"/>
    <col customWidth="1" min="4" max="12" width="10.5"/>
    <col customWidth="1" min="13" max="14" width="13.0"/>
    <col customWidth="1" min="15" max="15" width="10.5"/>
    <col customWidth="1" min="16" max="17" width="7.63"/>
    <col customWidth="1" min="18" max="18" width="12.5"/>
    <col customWidth="1" min="19" max="19" width="7.63"/>
    <col customWidth="1" min="20" max="20" width="9.13"/>
    <col customWidth="1" min="21" max="26" width="7.63"/>
  </cols>
  <sheetData>
    <row r="1" ht="14.25" customHeight="1"/>
    <row r="2" ht="14.25" customHeight="1">
      <c r="B2" s="1" t="s">
        <v>0</v>
      </c>
      <c r="D2" s="2" t="s">
        <v>1</v>
      </c>
      <c r="E2" s="3"/>
      <c r="F2" s="3"/>
      <c r="G2" s="3"/>
      <c r="H2" s="3"/>
      <c r="I2" s="3"/>
      <c r="J2" s="3"/>
    </row>
    <row r="3" ht="14.25" customHeight="1">
      <c r="B3" s="1" t="s">
        <v>2</v>
      </c>
      <c r="D3" s="4" t="s">
        <v>3</v>
      </c>
      <c r="E3" s="5"/>
      <c r="F3" s="5"/>
      <c r="G3" s="5"/>
      <c r="H3" s="5"/>
      <c r="I3" s="5"/>
      <c r="J3" s="5"/>
    </row>
    <row r="4" ht="14.25" customHeight="1">
      <c r="B4" s="1" t="s">
        <v>4</v>
      </c>
      <c r="D4" s="6">
        <v>12.0</v>
      </c>
      <c r="E4" s="5"/>
      <c r="F4" s="7"/>
      <c r="G4" s="8" t="s">
        <v>5</v>
      </c>
      <c r="H4" s="7"/>
      <c r="I4" s="6">
        <v>30.0</v>
      </c>
      <c r="J4" s="5"/>
    </row>
    <row r="5" ht="14.25" customHeight="1">
      <c r="B5" s="8" t="s">
        <v>6</v>
      </c>
      <c r="C5" s="8"/>
      <c r="D5" s="7"/>
      <c r="E5" s="7"/>
      <c r="F5" s="7"/>
      <c r="G5" s="7"/>
      <c r="H5" s="7"/>
      <c r="I5" s="7"/>
      <c r="J5" s="7"/>
    </row>
    <row r="6" ht="14.25" customHeight="1">
      <c r="D6" s="9" t="s">
        <v>7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</row>
    <row r="7" ht="14.25" customHeight="1">
      <c r="D7" s="12"/>
      <c r="T7" s="13"/>
    </row>
    <row r="8" ht="14.25" customHeight="1">
      <c r="D8" s="1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5"/>
    </row>
    <row r="9" ht="14.25" customHeight="1">
      <c r="D9" s="16"/>
      <c r="E9" s="16"/>
      <c r="F9" s="16"/>
      <c r="G9" s="16"/>
      <c r="H9" s="16"/>
      <c r="I9" s="16"/>
      <c r="J9" s="16"/>
    </row>
    <row r="10" ht="14.25" customHeight="1">
      <c r="B10" s="8" t="s">
        <v>8</v>
      </c>
    </row>
    <row r="11" ht="15.0" customHeight="1">
      <c r="B11" s="17" t="s">
        <v>9</v>
      </c>
      <c r="C11" s="18"/>
      <c r="D11" s="18"/>
      <c r="E11" s="19"/>
      <c r="F11" s="17" t="s">
        <v>10</v>
      </c>
      <c r="G11" s="18"/>
      <c r="H11" s="18"/>
      <c r="I11" s="19"/>
      <c r="J11" s="17" t="s">
        <v>11</v>
      </c>
      <c r="K11" s="18"/>
      <c r="L11" s="19"/>
      <c r="M11" s="20" t="s">
        <v>12</v>
      </c>
      <c r="N11" s="21"/>
      <c r="O11" s="21"/>
      <c r="P11" s="21"/>
      <c r="Q11" s="21"/>
      <c r="R11" s="22"/>
      <c r="S11" s="17" t="s">
        <v>13</v>
      </c>
      <c r="T11" s="19"/>
    </row>
    <row r="12" ht="14.25" customHeight="1">
      <c r="B12" s="23"/>
      <c r="C12" s="24"/>
      <c r="D12" s="24"/>
      <c r="E12" s="25"/>
      <c r="F12" s="23"/>
      <c r="G12" s="24"/>
      <c r="H12" s="24"/>
      <c r="I12" s="25"/>
      <c r="J12" s="23"/>
      <c r="K12" s="24"/>
      <c r="L12" s="25"/>
      <c r="M12" s="20" t="s">
        <v>14</v>
      </c>
      <c r="N12" s="22"/>
      <c r="O12" s="20" t="s">
        <v>15</v>
      </c>
      <c r="P12" s="21"/>
      <c r="Q12" s="21"/>
      <c r="R12" s="22"/>
      <c r="S12" s="23"/>
      <c r="T12" s="25"/>
    </row>
    <row r="13" ht="25.5" customHeight="1">
      <c r="B13" s="26">
        <v>1.0</v>
      </c>
      <c r="C13" s="27" t="s">
        <v>16</v>
      </c>
      <c r="E13" s="13"/>
      <c r="F13" s="28">
        <v>1.0</v>
      </c>
      <c r="G13" s="29" t="s">
        <v>17</v>
      </c>
      <c r="I13" s="13"/>
      <c r="J13" s="29" t="s">
        <v>18</v>
      </c>
      <c r="L13" s="13"/>
      <c r="M13" s="30" t="s">
        <v>19</v>
      </c>
      <c r="N13" s="13"/>
      <c r="O13" s="31" t="s">
        <v>20</v>
      </c>
      <c r="R13" s="13"/>
      <c r="S13" s="27" t="s">
        <v>21</v>
      </c>
    </row>
    <row r="14" ht="33.0" customHeight="1">
      <c r="B14" s="15"/>
      <c r="C14" s="14"/>
      <c r="D14" s="3"/>
      <c r="E14" s="15"/>
      <c r="F14" s="32"/>
      <c r="G14" s="14"/>
      <c r="H14" s="3"/>
      <c r="I14" s="15"/>
      <c r="J14" s="14"/>
      <c r="K14" s="3"/>
      <c r="L14" s="15"/>
      <c r="M14" s="14"/>
      <c r="N14" s="15"/>
      <c r="O14" s="14"/>
      <c r="P14" s="3"/>
      <c r="Q14" s="3"/>
      <c r="R14" s="15"/>
      <c r="S14" s="14"/>
      <c r="T14" s="3"/>
    </row>
    <row r="15" ht="32.25" customHeight="1">
      <c r="B15" s="33">
        <v>2.0</v>
      </c>
      <c r="C15" s="27" t="s">
        <v>22</v>
      </c>
      <c r="E15" s="13"/>
      <c r="F15" s="34">
        <v>2.0</v>
      </c>
      <c r="G15" s="35" t="s">
        <v>23</v>
      </c>
      <c r="H15" s="10"/>
      <c r="I15" s="11"/>
      <c r="J15" s="35" t="s">
        <v>24</v>
      </c>
      <c r="K15" s="10"/>
      <c r="L15" s="11"/>
      <c r="M15" s="36" t="s">
        <v>25</v>
      </c>
      <c r="N15" s="11"/>
      <c r="O15" s="36" t="s">
        <v>26</v>
      </c>
      <c r="P15" s="10"/>
      <c r="Q15" s="10"/>
      <c r="R15" s="11"/>
      <c r="S15" s="37" t="s">
        <v>27</v>
      </c>
      <c r="T15" s="10"/>
    </row>
    <row r="16" ht="25.5" customHeight="1">
      <c r="B16" s="15"/>
      <c r="C16" s="14"/>
      <c r="D16" s="3"/>
      <c r="E16" s="15"/>
      <c r="F16" s="32"/>
      <c r="G16" s="14"/>
      <c r="H16" s="3"/>
      <c r="I16" s="15"/>
      <c r="J16" s="14"/>
      <c r="K16" s="3"/>
      <c r="L16" s="15"/>
      <c r="M16" s="14"/>
      <c r="N16" s="15"/>
      <c r="O16" s="14"/>
      <c r="P16" s="3"/>
      <c r="Q16" s="3"/>
      <c r="R16" s="15"/>
      <c r="S16" s="14"/>
      <c r="T16" s="3"/>
    </row>
    <row r="17" ht="25.5" customHeight="1">
      <c r="B17" s="33">
        <v>3.0</v>
      </c>
      <c r="C17" s="27" t="s">
        <v>28</v>
      </c>
      <c r="E17" s="13"/>
      <c r="F17" s="34">
        <v>3.0</v>
      </c>
      <c r="G17" s="35" t="s">
        <v>29</v>
      </c>
      <c r="H17" s="10"/>
      <c r="I17" s="11"/>
      <c r="J17" s="35" t="s">
        <v>30</v>
      </c>
      <c r="K17" s="10"/>
      <c r="L17" s="11"/>
      <c r="M17" s="36" t="s">
        <v>31</v>
      </c>
      <c r="N17" s="11"/>
      <c r="O17" s="36" t="s">
        <v>32</v>
      </c>
      <c r="P17" s="10"/>
      <c r="Q17" s="10"/>
      <c r="R17" s="11"/>
      <c r="S17" s="37" t="s">
        <v>33</v>
      </c>
      <c r="T17" s="10"/>
    </row>
    <row r="18" ht="36.75" customHeight="1">
      <c r="B18" s="15"/>
      <c r="C18" s="14"/>
      <c r="D18" s="3"/>
      <c r="E18" s="15"/>
      <c r="F18" s="32"/>
      <c r="G18" s="14"/>
      <c r="H18" s="3"/>
      <c r="I18" s="15"/>
      <c r="J18" s="14"/>
      <c r="K18" s="3"/>
      <c r="L18" s="15"/>
      <c r="M18" s="14"/>
      <c r="N18" s="15"/>
      <c r="O18" s="14"/>
      <c r="P18" s="3"/>
      <c r="Q18" s="3"/>
      <c r="R18" s="15"/>
      <c r="S18" s="14"/>
      <c r="T18" s="3"/>
    </row>
    <row r="19" ht="25.5" customHeight="1">
      <c r="A19" s="38"/>
      <c r="B19" s="33">
        <v>4.0</v>
      </c>
      <c r="C19" s="27" t="s">
        <v>34</v>
      </c>
      <c r="E19" s="13"/>
      <c r="F19" s="34">
        <v>4.0</v>
      </c>
      <c r="G19" s="36" t="s">
        <v>35</v>
      </c>
      <c r="H19" s="10"/>
      <c r="I19" s="11"/>
      <c r="J19" s="35" t="s">
        <v>36</v>
      </c>
      <c r="K19" s="10"/>
      <c r="L19" s="11"/>
      <c r="M19" s="9" t="s">
        <v>37</v>
      </c>
      <c r="N19" s="11"/>
      <c r="O19" s="36" t="s">
        <v>38</v>
      </c>
      <c r="P19" s="10"/>
      <c r="Q19" s="10"/>
      <c r="R19" s="11"/>
      <c r="S19" s="37" t="s">
        <v>39</v>
      </c>
      <c r="T19" s="10"/>
    </row>
    <row r="20" ht="35.25" customHeight="1">
      <c r="B20" s="15"/>
      <c r="C20" s="14"/>
      <c r="D20" s="3"/>
      <c r="E20" s="15"/>
      <c r="F20" s="32"/>
      <c r="G20" s="14"/>
      <c r="H20" s="3"/>
      <c r="I20" s="15"/>
      <c r="J20" s="14"/>
      <c r="K20" s="3"/>
      <c r="L20" s="15"/>
      <c r="M20" s="14"/>
      <c r="N20" s="15"/>
      <c r="O20" s="14"/>
      <c r="P20" s="3"/>
      <c r="Q20" s="3"/>
      <c r="R20" s="15"/>
      <c r="S20" s="14"/>
      <c r="T20" s="3"/>
    </row>
    <row r="21" ht="25.5" customHeight="1">
      <c r="B21" s="33">
        <v>5.0</v>
      </c>
      <c r="C21" s="27" t="s">
        <v>40</v>
      </c>
      <c r="E21" s="13"/>
      <c r="F21" s="34">
        <v>5.0</v>
      </c>
      <c r="G21" s="36" t="s">
        <v>41</v>
      </c>
      <c r="H21" s="10"/>
      <c r="I21" s="11"/>
      <c r="J21" s="35" t="s">
        <v>42</v>
      </c>
      <c r="K21" s="10"/>
      <c r="L21" s="11"/>
      <c r="M21" s="36" t="s">
        <v>43</v>
      </c>
      <c r="N21" s="11"/>
      <c r="O21" s="36" t="s">
        <v>44</v>
      </c>
      <c r="P21" s="10"/>
      <c r="Q21" s="10"/>
      <c r="R21" s="11"/>
      <c r="S21" s="37" t="s">
        <v>45</v>
      </c>
      <c r="T21" s="10"/>
    </row>
    <row r="22" ht="25.5" customHeight="1">
      <c r="B22" s="15"/>
      <c r="C22" s="14"/>
      <c r="D22" s="3"/>
      <c r="E22" s="15"/>
      <c r="F22" s="32"/>
      <c r="G22" s="14"/>
      <c r="H22" s="3"/>
      <c r="I22" s="15"/>
      <c r="J22" s="14"/>
      <c r="K22" s="3"/>
      <c r="L22" s="15"/>
      <c r="M22" s="14"/>
      <c r="N22" s="15"/>
      <c r="O22" s="14"/>
      <c r="P22" s="3"/>
      <c r="Q22" s="3"/>
      <c r="R22" s="15"/>
      <c r="S22" s="14"/>
      <c r="T22" s="3"/>
    </row>
    <row r="23" ht="14.25" customHeight="1"/>
    <row r="24" ht="14.25" customHeight="1">
      <c r="B24" s="8" t="s">
        <v>46</v>
      </c>
    </row>
    <row r="25" ht="14.25" customHeight="1">
      <c r="B25" s="20" t="s">
        <v>47</v>
      </c>
      <c r="C25" s="22"/>
      <c r="D25" s="39" t="s">
        <v>48</v>
      </c>
      <c r="E25" s="39" t="s">
        <v>49</v>
      </c>
      <c r="F25" s="39" t="s">
        <v>50</v>
      </c>
      <c r="G25" s="39" t="s">
        <v>51</v>
      </c>
      <c r="H25" s="39" t="s">
        <v>52</v>
      </c>
      <c r="I25" s="39" t="s">
        <v>53</v>
      </c>
      <c r="J25" s="39" t="s">
        <v>54</v>
      </c>
      <c r="K25" s="39" t="s">
        <v>55</v>
      </c>
      <c r="L25" s="39" t="s">
        <v>56</v>
      </c>
      <c r="M25" s="39" t="s">
        <v>57</v>
      </c>
      <c r="N25" s="39" t="s">
        <v>58</v>
      </c>
      <c r="O25" s="39" t="s">
        <v>59</v>
      </c>
      <c r="P25" s="40" t="s">
        <v>60</v>
      </c>
      <c r="Q25" s="21"/>
      <c r="R25" s="21"/>
      <c r="S25" s="21"/>
      <c r="T25" s="22"/>
    </row>
    <row r="26" ht="14.25" customHeight="1">
      <c r="B26" s="41" t="s">
        <v>61</v>
      </c>
      <c r="C26" s="15"/>
      <c r="D26" s="42" t="s">
        <v>17</v>
      </c>
      <c r="E26" s="42" t="s">
        <v>17</v>
      </c>
      <c r="F26" s="42" t="s">
        <v>17</v>
      </c>
      <c r="G26" s="42" t="s">
        <v>17</v>
      </c>
      <c r="H26" s="42" t="s">
        <v>17</v>
      </c>
      <c r="I26" s="42" t="s">
        <v>17</v>
      </c>
      <c r="J26" s="42" t="s">
        <v>17</v>
      </c>
      <c r="K26" s="42" t="s">
        <v>17</v>
      </c>
      <c r="L26" s="42" t="s">
        <v>17</v>
      </c>
      <c r="M26" s="42" t="s">
        <v>17</v>
      </c>
      <c r="N26" s="42" t="s">
        <v>17</v>
      </c>
      <c r="O26" s="42" t="s">
        <v>17</v>
      </c>
      <c r="P26" s="43" t="s">
        <v>62</v>
      </c>
      <c r="Q26" s="3"/>
      <c r="R26" s="3"/>
      <c r="S26" s="3"/>
      <c r="T26" s="3"/>
    </row>
    <row r="27" ht="14.25" customHeight="1">
      <c r="B27" s="6" t="s">
        <v>63</v>
      </c>
      <c r="C27" s="44"/>
      <c r="D27" s="45"/>
      <c r="E27" s="42" t="s">
        <v>23</v>
      </c>
      <c r="F27" s="42" t="s">
        <v>23</v>
      </c>
      <c r="G27" s="42" t="s">
        <v>23</v>
      </c>
      <c r="H27" s="42" t="s">
        <v>23</v>
      </c>
      <c r="I27" s="42" t="s">
        <v>23</v>
      </c>
      <c r="J27" s="42" t="s">
        <v>23</v>
      </c>
      <c r="K27" s="45"/>
      <c r="L27" s="45"/>
      <c r="M27" s="45"/>
      <c r="N27" s="45"/>
      <c r="O27" s="45"/>
      <c r="P27" s="43" t="s">
        <v>64</v>
      </c>
      <c r="Q27" s="3"/>
      <c r="R27" s="3"/>
      <c r="S27" s="3"/>
      <c r="T27" s="3"/>
    </row>
    <row r="28" ht="14.25" customHeight="1">
      <c r="B28" s="6" t="s">
        <v>65</v>
      </c>
      <c r="C28" s="44"/>
      <c r="D28" s="45"/>
      <c r="E28" s="45"/>
      <c r="F28" s="45"/>
      <c r="G28" s="45"/>
      <c r="H28" s="45"/>
      <c r="I28" s="42" t="s">
        <v>66</v>
      </c>
      <c r="J28" s="42" t="s">
        <v>66</v>
      </c>
      <c r="K28" s="45"/>
      <c r="L28" s="45"/>
      <c r="M28" s="45"/>
      <c r="N28" s="45"/>
      <c r="O28" s="45"/>
      <c r="P28" s="46"/>
      <c r="Q28" s="3"/>
      <c r="R28" s="3"/>
      <c r="S28" s="3"/>
      <c r="T28" s="3"/>
    </row>
    <row r="29" ht="14.25" customHeight="1">
      <c r="B29" s="6" t="s">
        <v>67</v>
      </c>
      <c r="C29" s="44"/>
      <c r="D29" s="45"/>
      <c r="E29" s="45"/>
      <c r="F29" s="45"/>
      <c r="G29" s="45"/>
      <c r="H29" s="45"/>
      <c r="I29" s="45"/>
      <c r="J29" s="42" t="s">
        <v>35</v>
      </c>
      <c r="K29" s="42" t="s">
        <v>35</v>
      </c>
      <c r="L29" s="42" t="s">
        <v>35</v>
      </c>
      <c r="M29" s="42" t="s">
        <v>35</v>
      </c>
      <c r="N29" s="42" t="s">
        <v>35</v>
      </c>
      <c r="O29" s="42" t="s">
        <v>35</v>
      </c>
      <c r="P29" s="47" t="s">
        <v>68</v>
      </c>
      <c r="Q29" s="3"/>
      <c r="R29" s="3"/>
      <c r="S29" s="3"/>
      <c r="T29" s="3"/>
    </row>
    <row r="30" ht="14.25" customHeight="1">
      <c r="B30" s="6" t="s">
        <v>69</v>
      </c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2" t="s">
        <v>41</v>
      </c>
      <c r="P30" s="46"/>
      <c r="Q30" s="3"/>
      <c r="R30" s="3"/>
      <c r="S30" s="3"/>
      <c r="T30" s="3"/>
    </row>
    <row r="31" ht="14.25" customHeight="1"/>
    <row r="32" ht="14.25" customHeight="1">
      <c r="B32" s="8" t="s">
        <v>70</v>
      </c>
      <c r="K32" s="48"/>
    </row>
    <row r="33" ht="14.25" customHeight="1">
      <c r="B33" s="20" t="s">
        <v>71</v>
      </c>
      <c r="C33" s="22"/>
      <c r="D33" s="40" t="s">
        <v>72</v>
      </c>
      <c r="E33" s="22"/>
      <c r="F33" s="20" t="s">
        <v>47</v>
      </c>
      <c r="G33" s="22"/>
      <c r="H33" s="40" t="s">
        <v>73</v>
      </c>
      <c r="I33" s="22"/>
      <c r="J33" s="20" t="s">
        <v>74</v>
      </c>
      <c r="K33" s="22"/>
      <c r="L33" s="20" t="s">
        <v>75</v>
      </c>
      <c r="M33" s="21"/>
      <c r="N33" s="22"/>
      <c r="O33" s="20" t="s">
        <v>76</v>
      </c>
      <c r="P33" s="21"/>
      <c r="Q33" s="21"/>
      <c r="R33" s="21"/>
      <c r="S33" s="21"/>
      <c r="T33" s="22"/>
    </row>
    <row r="34" ht="63.0" customHeight="1">
      <c r="B34" s="41">
        <v>1.0</v>
      </c>
      <c r="C34" s="15"/>
      <c r="D34" s="46" t="s">
        <v>77</v>
      </c>
      <c r="E34" s="15"/>
      <c r="F34" s="49" t="s">
        <v>17</v>
      </c>
      <c r="G34" s="15"/>
      <c r="H34" s="49" t="s">
        <v>78</v>
      </c>
      <c r="I34" s="15"/>
      <c r="J34" s="50">
        <f>(30*2*3*12)</f>
        <v>2160</v>
      </c>
      <c r="K34" s="15"/>
      <c r="L34" s="51" t="s">
        <v>79</v>
      </c>
      <c r="M34" s="5"/>
      <c r="N34" s="44"/>
      <c r="O34" s="52" t="s">
        <v>80</v>
      </c>
      <c r="P34" s="53"/>
      <c r="Q34" s="53"/>
      <c r="R34" s="53"/>
      <c r="S34" s="53"/>
      <c r="T34" s="54"/>
    </row>
    <row r="35" ht="63.0" customHeight="1">
      <c r="B35" s="6">
        <v>2.0</v>
      </c>
      <c r="C35" s="44"/>
      <c r="D35" s="46" t="s">
        <v>77</v>
      </c>
      <c r="E35" s="15"/>
      <c r="F35" s="49" t="s">
        <v>17</v>
      </c>
      <c r="G35" s="15"/>
      <c r="H35" s="55" t="s">
        <v>81</v>
      </c>
      <c r="I35" s="44"/>
      <c r="J35" s="56">
        <f>12*60</f>
        <v>720</v>
      </c>
      <c r="K35" s="44"/>
      <c r="L35" s="51" t="s">
        <v>82</v>
      </c>
      <c r="M35" s="5"/>
      <c r="N35" s="5"/>
      <c r="O35" s="57" t="s">
        <v>83</v>
      </c>
      <c r="P35" s="21"/>
      <c r="Q35" s="21"/>
      <c r="R35" s="21"/>
      <c r="S35" s="21"/>
      <c r="T35" s="58"/>
    </row>
    <row r="36" ht="63.0" customHeight="1">
      <c r="B36" s="6">
        <v>3.0</v>
      </c>
      <c r="C36" s="44"/>
      <c r="D36" s="46" t="s">
        <v>77</v>
      </c>
      <c r="E36" s="15"/>
      <c r="F36" s="49" t="s">
        <v>17</v>
      </c>
      <c r="G36" s="15"/>
      <c r="H36" s="55" t="s">
        <v>84</v>
      </c>
      <c r="I36" s="44"/>
      <c r="J36" s="56">
        <f>(6.99*5*12)+(2.99*40*12)</f>
        <v>1854.6</v>
      </c>
      <c r="K36" s="44"/>
      <c r="L36" s="51" t="s">
        <v>85</v>
      </c>
      <c r="M36" s="5"/>
      <c r="N36" s="5"/>
      <c r="O36" s="59" t="s">
        <v>86</v>
      </c>
      <c r="P36" s="21"/>
      <c r="Q36" s="21"/>
      <c r="R36" s="21"/>
      <c r="S36" s="21"/>
      <c r="T36" s="60"/>
      <c r="U36" s="61"/>
    </row>
    <row r="37" ht="63.0" customHeight="1">
      <c r="B37" s="6">
        <v>3.0</v>
      </c>
      <c r="C37" s="44"/>
      <c r="D37" s="46" t="s">
        <v>77</v>
      </c>
      <c r="E37" s="15"/>
      <c r="F37" s="49" t="s">
        <v>17</v>
      </c>
      <c r="G37" s="15"/>
      <c r="H37" s="55" t="s">
        <v>87</v>
      </c>
      <c r="I37" s="44"/>
      <c r="J37" s="56">
        <f>1200*12</f>
        <v>14400</v>
      </c>
      <c r="K37" s="44"/>
      <c r="L37" s="51" t="s">
        <v>88</v>
      </c>
      <c r="M37" s="5"/>
      <c r="N37" s="5"/>
      <c r="O37" s="57" t="s">
        <v>89</v>
      </c>
      <c r="P37" s="21"/>
      <c r="Q37" s="21"/>
      <c r="R37" s="21"/>
      <c r="S37" s="21"/>
      <c r="T37" s="58"/>
      <c r="U37" s="61"/>
    </row>
    <row r="38" ht="63.0" customHeight="1">
      <c r="B38" s="6">
        <v>4.0</v>
      </c>
      <c r="C38" s="44"/>
      <c r="D38" s="46" t="s">
        <v>77</v>
      </c>
      <c r="E38" s="15"/>
      <c r="F38" s="55" t="s">
        <v>90</v>
      </c>
      <c r="G38" s="44"/>
      <c r="H38" s="51" t="s">
        <v>91</v>
      </c>
      <c r="I38" s="44"/>
      <c r="J38" s="56">
        <f>30*900</f>
        <v>27000</v>
      </c>
      <c r="K38" s="44"/>
      <c r="L38" s="51" t="s">
        <v>92</v>
      </c>
      <c r="M38" s="5"/>
      <c r="N38" s="5"/>
      <c r="O38" s="62" t="s">
        <v>93</v>
      </c>
      <c r="P38" s="21"/>
      <c r="Q38" s="21"/>
      <c r="R38" s="21"/>
      <c r="S38" s="21"/>
      <c r="T38" s="60"/>
      <c r="U38" s="61"/>
    </row>
    <row r="39" ht="63.0" customHeight="1">
      <c r="B39" s="6">
        <v>5.0</v>
      </c>
      <c r="C39" s="44"/>
      <c r="D39" s="46" t="s">
        <v>77</v>
      </c>
      <c r="E39" s="15"/>
      <c r="F39" s="55" t="s">
        <v>90</v>
      </c>
      <c r="G39" s="44"/>
      <c r="H39" s="51" t="s">
        <v>94</v>
      </c>
      <c r="I39" s="44"/>
      <c r="J39" s="56">
        <f>(30*4*6*2*8)</f>
        <v>11520</v>
      </c>
      <c r="K39" s="44"/>
      <c r="L39" s="51" t="s">
        <v>95</v>
      </c>
      <c r="M39" s="5"/>
      <c r="N39" s="5"/>
      <c r="O39" s="57" t="s">
        <v>96</v>
      </c>
      <c r="P39" s="21"/>
      <c r="Q39" s="21"/>
      <c r="R39" s="21"/>
      <c r="S39" s="21"/>
      <c r="T39" s="22"/>
      <c r="U39" s="61"/>
    </row>
    <row r="40" ht="63.0" customHeight="1">
      <c r="B40" s="6">
        <v>6.0</v>
      </c>
      <c r="C40" s="44"/>
      <c r="D40" s="46" t="s">
        <v>77</v>
      </c>
      <c r="E40" s="15"/>
      <c r="F40" s="55" t="s">
        <v>66</v>
      </c>
      <c r="G40" s="44"/>
      <c r="H40" s="55" t="s">
        <v>97</v>
      </c>
      <c r="I40" s="44"/>
      <c r="J40" s="56">
        <f>30*1000</f>
        <v>30000</v>
      </c>
      <c r="K40" s="44"/>
      <c r="L40" s="51" t="s">
        <v>98</v>
      </c>
      <c r="M40" s="5"/>
      <c r="N40" s="5"/>
      <c r="O40" s="59" t="s">
        <v>99</v>
      </c>
      <c r="P40" s="21"/>
      <c r="Q40" s="21"/>
      <c r="R40" s="21"/>
      <c r="S40" s="21"/>
      <c r="T40" s="22"/>
    </row>
    <row r="41" ht="63.0" customHeight="1">
      <c r="B41" s="6">
        <v>7.0</v>
      </c>
      <c r="C41" s="44"/>
      <c r="D41" s="46" t="s">
        <v>77</v>
      </c>
      <c r="E41" s="15"/>
      <c r="F41" s="55" t="s">
        <v>35</v>
      </c>
      <c r="G41" s="44"/>
      <c r="H41" s="55" t="s">
        <v>100</v>
      </c>
      <c r="I41" s="44"/>
      <c r="J41" s="56">
        <v>0.0</v>
      </c>
      <c r="K41" s="44"/>
      <c r="L41" s="63"/>
      <c r="M41" s="10"/>
      <c r="N41" s="10"/>
      <c r="O41" s="64" t="s">
        <v>101</v>
      </c>
      <c r="P41" s="18"/>
      <c r="Q41" s="18"/>
      <c r="R41" s="18"/>
      <c r="S41" s="18"/>
      <c r="T41" s="65"/>
    </row>
    <row r="42" ht="63.0" customHeight="1">
      <c r="B42" s="6">
        <v>8.0</v>
      </c>
      <c r="C42" s="44"/>
      <c r="D42" s="46" t="s">
        <v>77</v>
      </c>
      <c r="E42" s="15"/>
      <c r="F42" s="55" t="s">
        <v>41</v>
      </c>
      <c r="G42" s="44"/>
      <c r="H42" s="55" t="s">
        <v>100</v>
      </c>
      <c r="I42" s="44"/>
      <c r="J42" s="56">
        <v>0.0</v>
      </c>
      <c r="K42" s="44"/>
      <c r="L42" s="66"/>
      <c r="M42" s="5"/>
      <c r="N42" s="5"/>
      <c r="O42" s="67"/>
      <c r="P42" s="24"/>
      <c r="Q42" s="24"/>
      <c r="R42" s="24"/>
      <c r="S42" s="24"/>
      <c r="T42" s="68"/>
      <c r="U42" s="69"/>
    </row>
    <row r="43" ht="63.0" customHeight="1">
      <c r="B43" s="70"/>
      <c r="D43" s="70"/>
      <c r="F43" s="70"/>
      <c r="H43" s="71" t="s">
        <v>102</v>
      </c>
      <c r="J43" s="72">
        <f>SUM(J34:K42)</f>
        <v>87654.6</v>
      </c>
      <c r="L43" s="70"/>
      <c r="U43" s="69"/>
    </row>
    <row r="44" ht="14.25" customHeight="1">
      <c r="B44" s="70"/>
      <c r="D44" s="70"/>
      <c r="F44" s="70"/>
      <c r="H44" s="70"/>
      <c r="J44" s="70"/>
      <c r="L44" s="70"/>
      <c r="O44" s="73"/>
      <c r="P44" s="73"/>
      <c r="Q44" s="73"/>
      <c r="R44" s="73"/>
      <c r="S44" s="74"/>
      <c r="T44" s="74"/>
    </row>
    <row r="45" ht="14.25" customHeight="1">
      <c r="B45" s="70"/>
      <c r="D45" s="70"/>
      <c r="F45" s="70"/>
      <c r="H45" s="70"/>
      <c r="J45" s="70"/>
      <c r="L45" s="70"/>
      <c r="O45" s="75"/>
      <c r="P45" s="75"/>
      <c r="Q45" s="75"/>
      <c r="R45" s="75"/>
    </row>
    <row r="46" ht="14.25" customHeight="1">
      <c r="B46" s="70"/>
      <c r="D46" s="70"/>
      <c r="F46" s="70"/>
      <c r="H46" s="70"/>
      <c r="J46" s="70"/>
      <c r="L46" s="70"/>
    </row>
    <row r="47" ht="14.25" customHeight="1">
      <c r="B47" s="70"/>
      <c r="D47" s="70"/>
      <c r="F47" s="70"/>
      <c r="H47" s="70"/>
      <c r="J47" s="70"/>
      <c r="L47" s="70"/>
    </row>
    <row r="48" ht="14.25" customHeight="1">
      <c r="B48" s="70"/>
      <c r="D48" s="70"/>
      <c r="F48" s="70"/>
      <c r="H48" s="70"/>
      <c r="J48" s="70"/>
      <c r="L48" s="70"/>
    </row>
    <row r="49" ht="14.25" customHeight="1">
      <c r="B49" s="70"/>
      <c r="D49" s="70"/>
      <c r="F49" s="70"/>
      <c r="H49" s="70"/>
      <c r="J49" s="70"/>
      <c r="L49" s="70"/>
    </row>
    <row r="50" ht="14.25" customHeight="1">
      <c r="B50" s="70"/>
      <c r="D50" s="70"/>
      <c r="F50" s="70"/>
      <c r="H50" s="70"/>
      <c r="J50" s="70"/>
      <c r="L50" s="70"/>
    </row>
    <row r="51" ht="14.25" customHeight="1">
      <c r="B51" s="70"/>
      <c r="D51" s="70"/>
      <c r="F51" s="70"/>
      <c r="H51" s="70"/>
      <c r="J51" s="70"/>
      <c r="L51" s="70"/>
    </row>
    <row r="52" ht="14.25" customHeight="1">
      <c r="B52" s="70"/>
      <c r="D52" s="70"/>
      <c r="F52" s="70"/>
      <c r="H52" s="70"/>
      <c r="J52" s="70"/>
      <c r="L52" s="70"/>
    </row>
    <row r="53" ht="14.25" customHeight="1">
      <c r="B53" s="70"/>
      <c r="D53" s="70"/>
      <c r="F53" s="70"/>
      <c r="H53" s="70"/>
      <c r="J53" s="70"/>
      <c r="L53" s="70"/>
    </row>
    <row r="54" ht="14.25" customHeight="1">
      <c r="B54" s="70"/>
      <c r="D54" s="70"/>
      <c r="F54" s="70"/>
      <c r="H54" s="70"/>
      <c r="J54" s="70"/>
      <c r="L54" s="70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8">
    <mergeCell ref="D39:E39"/>
    <mergeCell ref="D40:E40"/>
    <mergeCell ref="F40:G40"/>
    <mergeCell ref="H40:I40"/>
    <mergeCell ref="J40:K40"/>
    <mergeCell ref="L40:N40"/>
    <mergeCell ref="O40:T40"/>
    <mergeCell ref="B38:C38"/>
    <mergeCell ref="B39:C39"/>
    <mergeCell ref="F39:G39"/>
    <mergeCell ref="H39:I39"/>
    <mergeCell ref="J39:K39"/>
    <mergeCell ref="L39:N39"/>
    <mergeCell ref="O39:T39"/>
    <mergeCell ref="B40:C40"/>
    <mergeCell ref="D41:E41"/>
    <mergeCell ref="F41:G41"/>
    <mergeCell ref="H41:I41"/>
    <mergeCell ref="J41:K41"/>
    <mergeCell ref="L41:N41"/>
    <mergeCell ref="O41:T42"/>
    <mergeCell ref="L42:N42"/>
    <mergeCell ref="H44:I44"/>
    <mergeCell ref="H45:I45"/>
    <mergeCell ref="J45:K45"/>
    <mergeCell ref="L45:M45"/>
    <mergeCell ref="H46:I46"/>
    <mergeCell ref="J46:K46"/>
    <mergeCell ref="L46:M46"/>
    <mergeCell ref="H42:I42"/>
    <mergeCell ref="J42:K42"/>
    <mergeCell ref="H43:I43"/>
    <mergeCell ref="J43:K43"/>
    <mergeCell ref="L43:M43"/>
    <mergeCell ref="J44:K44"/>
    <mergeCell ref="L44:M44"/>
    <mergeCell ref="D45:E45"/>
    <mergeCell ref="D46:E46"/>
    <mergeCell ref="D47:E47"/>
    <mergeCell ref="D48:E48"/>
    <mergeCell ref="D42:E42"/>
    <mergeCell ref="F42:G42"/>
    <mergeCell ref="D43:E43"/>
    <mergeCell ref="F43:G43"/>
    <mergeCell ref="D44:E44"/>
    <mergeCell ref="F44:G44"/>
    <mergeCell ref="F45:G45"/>
    <mergeCell ref="J48:K48"/>
    <mergeCell ref="L48:M48"/>
    <mergeCell ref="F46:G46"/>
    <mergeCell ref="F47:G47"/>
    <mergeCell ref="H47:I47"/>
    <mergeCell ref="J47:K47"/>
    <mergeCell ref="L47:M47"/>
    <mergeCell ref="F48:G48"/>
    <mergeCell ref="H48:I48"/>
    <mergeCell ref="O17:R18"/>
    <mergeCell ref="S17:T18"/>
    <mergeCell ref="C19:E20"/>
    <mergeCell ref="F19:F20"/>
    <mergeCell ref="G19:I20"/>
    <mergeCell ref="J19:L20"/>
    <mergeCell ref="M19:N20"/>
    <mergeCell ref="O19:R20"/>
    <mergeCell ref="S19:T20"/>
    <mergeCell ref="B15:B16"/>
    <mergeCell ref="B17:B18"/>
    <mergeCell ref="C17:E18"/>
    <mergeCell ref="F17:F18"/>
    <mergeCell ref="G17:I18"/>
    <mergeCell ref="J17:L18"/>
    <mergeCell ref="M17:N18"/>
    <mergeCell ref="B19:B20"/>
    <mergeCell ref="B21:B22"/>
    <mergeCell ref="C21:E22"/>
    <mergeCell ref="F21:F22"/>
    <mergeCell ref="G21:I22"/>
    <mergeCell ref="J21:L22"/>
    <mergeCell ref="M21:N22"/>
    <mergeCell ref="F34:G34"/>
    <mergeCell ref="H34:I34"/>
    <mergeCell ref="J34:K34"/>
    <mergeCell ref="L34:N34"/>
    <mergeCell ref="D33:E33"/>
    <mergeCell ref="F33:G33"/>
    <mergeCell ref="H33:I33"/>
    <mergeCell ref="J33:K33"/>
    <mergeCell ref="L33:N33"/>
    <mergeCell ref="O33:T33"/>
    <mergeCell ref="D34:E34"/>
    <mergeCell ref="O34:T34"/>
    <mergeCell ref="D35:E35"/>
    <mergeCell ref="D36:E36"/>
    <mergeCell ref="F36:G36"/>
    <mergeCell ref="H36:I36"/>
    <mergeCell ref="J36:K36"/>
    <mergeCell ref="L36:N36"/>
    <mergeCell ref="O36:T36"/>
    <mergeCell ref="B34:C34"/>
    <mergeCell ref="B35:C35"/>
    <mergeCell ref="F35:G35"/>
    <mergeCell ref="H35:I35"/>
    <mergeCell ref="J35:K35"/>
    <mergeCell ref="L35:N35"/>
    <mergeCell ref="O35:T35"/>
    <mergeCell ref="D37:E37"/>
    <mergeCell ref="D38:E38"/>
    <mergeCell ref="F38:G38"/>
    <mergeCell ref="H38:I38"/>
    <mergeCell ref="J38:K38"/>
    <mergeCell ref="L38:N38"/>
    <mergeCell ref="O38:T38"/>
    <mergeCell ref="B36:C36"/>
    <mergeCell ref="B37:C37"/>
    <mergeCell ref="F37:G37"/>
    <mergeCell ref="H37:I37"/>
    <mergeCell ref="J37:K37"/>
    <mergeCell ref="L37:N37"/>
    <mergeCell ref="O37:T37"/>
    <mergeCell ref="B2:C2"/>
    <mergeCell ref="D2:J2"/>
    <mergeCell ref="B3:C3"/>
    <mergeCell ref="D3:J3"/>
    <mergeCell ref="B4:C4"/>
    <mergeCell ref="I4:J4"/>
    <mergeCell ref="D6:T8"/>
    <mergeCell ref="D4:E4"/>
    <mergeCell ref="F11:I12"/>
    <mergeCell ref="J11:L12"/>
    <mergeCell ref="M11:R11"/>
    <mergeCell ref="S11:T12"/>
    <mergeCell ref="M12:N12"/>
    <mergeCell ref="O12:R12"/>
    <mergeCell ref="O13:R14"/>
    <mergeCell ref="S13:T14"/>
    <mergeCell ref="B11:E12"/>
    <mergeCell ref="B13:B14"/>
    <mergeCell ref="C13:E14"/>
    <mergeCell ref="F13:F14"/>
    <mergeCell ref="G13:I14"/>
    <mergeCell ref="J13:L14"/>
    <mergeCell ref="M13:N14"/>
    <mergeCell ref="C15:E16"/>
    <mergeCell ref="F15:F16"/>
    <mergeCell ref="G15:I16"/>
    <mergeCell ref="J15:L16"/>
    <mergeCell ref="M15:N16"/>
    <mergeCell ref="O15:R16"/>
    <mergeCell ref="S15:T16"/>
    <mergeCell ref="O21:R22"/>
    <mergeCell ref="S21:T22"/>
    <mergeCell ref="P25:T25"/>
    <mergeCell ref="P26:T26"/>
    <mergeCell ref="P27:T27"/>
    <mergeCell ref="P28:T28"/>
    <mergeCell ref="P29:T29"/>
    <mergeCell ref="P30:T30"/>
    <mergeCell ref="B25:C25"/>
    <mergeCell ref="B26:C26"/>
    <mergeCell ref="B27:C27"/>
    <mergeCell ref="B28:C28"/>
    <mergeCell ref="B29:C29"/>
    <mergeCell ref="B30:C30"/>
    <mergeCell ref="B33:C33"/>
    <mergeCell ref="D50:E50"/>
    <mergeCell ref="F50:G50"/>
    <mergeCell ref="H50:I50"/>
    <mergeCell ref="J50:K50"/>
    <mergeCell ref="L50:M50"/>
    <mergeCell ref="B48:C48"/>
    <mergeCell ref="B49:C49"/>
    <mergeCell ref="D49:E49"/>
    <mergeCell ref="F49:G49"/>
    <mergeCell ref="H49:I49"/>
    <mergeCell ref="J49:K49"/>
    <mergeCell ref="L49:M49"/>
    <mergeCell ref="D52:E52"/>
    <mergeCell ref="F52:G52"/>
    <mergeCell ref="H52:I52"/>
    <mergeCell ref="J52:K52"/>
    <mergeCell ref="L52:M52"/>
    <mergeCell ref="B50:C50"/>
    <mergeCell ref="B51:C51"/>
    <mergeCell ref="D51:E51"/>
    <mergeCell ref="F51:G51"/>
    <mergeCell ref="H51:I51"/>
    <mergeCell ref="J51:K51"/>
    <mergeCell ref="L51:M51"/>
    <mergeCell ref="B41:C41"/>
    <mergeCell ref="B42:C42"/>
    <mergeCell ref="B43:C43"/>
    <mergeCell ref="B44:C44"/>
    <mergeCell ref="B45:C45"/>
    <mergeCell ref="B46:C46"/>
    <mergeCell ref="B47:C47"/>
    <mergeCell ref="B54:C54"/>
    <mergeCell ref="D54:E54"/>
    <mergeCell ref="F54:G54"/>
    <mergeCell ref="H54:I54"/>
    <mergeCell ref="J54:K54"/>
    <mergeCell ref="L54:M54"/>
    <mergeCell ref="B52:C52"/>
    <mergeCell ref="B53:C53"/>
    <mergeCell ref="D53:E53"/>
    <mergeCell ref="F53:G53"/>
    <mergeCell ref="H53:I53"/>
    <mergeCell ref="J53:K53"/>
    <mergeCell ref="L53:M53"/>
  </mergeCells>
  <printOptions/>
  <pageMargins bottom="0.787401575" footer="0.0" header="0.0" left="0.511811024" right="0.511811024" top="0.787401575"/>
  <pageSetup orientation="portrait"/>
  <rowBreaks count="1" manualBreakCount="1">
    <brk id="43" man="1"/>
  </rowBreaks>
  <colBreaks count="1" manualBreakCount="1">
    <brk id="10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0.38"/>
    <col customWidth="1" min="2" max="2" width="10.38"/>
    <col customWidth="1" min="3" max="26" width="7.63"/>
  </cols>
  <sheetData>
    <row r="1" ht="14.25" customHeight="1"/>
    <row r="2" ht="14.25" customHeight="1"/>
    <row r="3" ht="14.25" customHeight="1"/>
    <row r="4" ht="14.25" customHeight="1"/>
    <row r="5" ht="14.25" customHeight="1">
      <c r="A5" s="76" t="s">
        <v>103</v>
      </c>
    </row>
    <row r="6" ht="14.25" customHeight="1"/>
    <row r="7" ht="14.25" customHeight="1">
      <c r="A7" s="77" t="s">
        <v>104</v>
      </c>
      <c r="B7" s="48">
        <f>8*140</f>
        <v>1120</v>
      </c>
    </row>
    <row r="8" ht="14.25" customHeight="1">
      <c r="B8" s="48"/>
    </row>
    <row r="9" ht="14.25" customHeight="1">
      <c r="A9" s="77" t="s">
        <v>105</v>
      </c>
      <c r="B9" s="48">
        <f>12*373</f>
        <v>4476</v>
      </c>
    </row>
    <row r="10" ht="14.25" customHeight="1">
      <c r="B10" s="48"/>
    </row>
    <row r="11" ht="14.25" customHeight="1">
      <c r="A11" s="77" t="s">
        <v>106</v>
      </c>
      <c r="B11" s="48">
        <f>5*192</f>
        <v>960</v>
      </c>
    </row>
    <row r="12" ht="14.25" customHeight="1">
      <c r="B12" s="48"/>
    </row>
    <row r="13" ht="14.25" customHeight="1">
      <c r="A13" s="77" t="s">
        <v>107</v>
      </c>
      <c r="B13" s="48">
        <f>3*75</f>
        <v>225</v>
      </c>
    </row>
    <row r="14" ht="14.25" customHeight="1">
      <c r="B14" s="48"/>
    </row>
    <row r="15" ht="14.25" customHeight="1">
      <c r="A15" s="77" t="s">
        <v>108</v>
      </c>
      <c r="B15" s="48">
        <f>3*139</f>
        <v>417</v>
      </c>
    </row>
    <row r="16" ht="14.25" customHeight="1"/>
    <row r="17" ht="14.25" customHeight="1">
      <c r="A17" s="77" t="s">
        <v>109</v>
      </c>
      <c r="B17" s="48">
        <f>3*107</f>
        <v>321</v>
      </c>
    </row>
    <row r="18" ht="14.25" customHeight="1"/>
    <row r="19" ht="14.25" customHeight="1"/>
    <row r="20" ht="14.25" customHeight="1">
      <c r="A20" s="76" t="s">
        <v>110</v>
      </c>
    </row>
    <row r="21" ht="14.25" customHeight="1"/>
    <row r="22" ht="14.25" customHeight="1">
      <c r="A22" s="77" t="s">
        <v>111</v>
      </c>
      <c r="B22" s="48">
        <f>480+180</f>
        <v>660</v>
      </c>
      <c r="C22" s="77" t="s">
        <v>112</v>
      </c>
    </row>
    <row r="23" ht="14.25" customHeight="1"/>
    <row r="24" ht="14.25" customHeight="1">
      <c r="A24" s="77" t="s">
        <v>113</v>
      </c>
      <c r="B24" s="48">
        <f>6*80+130+50</f>
        <v>660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2021-03-09T14:38:32Z</dcterms:created>
  <dc:creator>Juliana Scaffa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0x010100C12C18EFFB1CF04BA2AB268CCCCD86F6</vt:lpwstr>
  </property>
</Properties>
</file>